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xr:revisionPtr revIDLastSave="0" documentId="13_ncr:1_{E3A6CE08-FFEF-4E75-9D56-D35EF1B236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.4.2 IR" sheetId="3" r:id="rId1"/>
    <sheet name="Hoja1" sheetId="4" r:id="rId2"/>
  </sheets>
  <definedNames>
    <definedName name="_xlnm.Print_Area" localSheetId="0">'D.4.2 IR'!$A$1:$AC$48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3" l="1"/>
  <c r="I1" i="4" a="1"/>
  <c r="I1" i="4" s="1"/>
  <c r="R21" i="3"/>
  <c r="P21" i="3"/>
  <c r="AB34" i="3"/>
  <c r="AB33" i="3"/>
  <c r="AB32" i="3"/>
  <c r="AB30" i="3"/>
  <c r="AB29" i="3"/>
  <c r="AB26" i="3"/>
  <c r="AB24" i="3"/>
  <c r="AC26" i="3"/>
  <c r="AB27" i="3"/>
  <c r="AC27" i="3" s="1"/>
  <c r="AC24" i="3" l="1"/>
  <c r="AC34" i="3" l="1"/>
  <c r="AC33" i="3"/>
  <c r="AC32" i="3"/>
  <c r="AC30" i="3"/>
  <c r="AC29" i="3"/>
  <c r="AC25" i="3"/>
  <c r="AB25" i="3"/>
  <c r="Y28" i="3"/>
  <c r="X28" i="3"/>
  <c r="V28" i="3"/>
  <c r="AA28" i="3"/>
  <c r="Q28" i="3"/>
  <c r="R28" i="3"/>
  <c r="S28" i="3"/>
  <c r="T28" i="3"/>
  <c r="U28" i="3"/>
  <c r="W28" i="3"/>
  <c r="Z28" i="3"/>
  <c r="P28" i="3"/>
  <c r="T31" i="3"/>
  <c r="X31" i="3"/>
  <c r="AA31" i="3"/>
  <c r="R31" i="3"/>
  <c r="S31" i="3"/>
  <c r="U31" i="3"/>
  <c r="V31" i="3"/>
  <c r="W31" i="3"/>
  <c r="Y31" i="3"/>
  <c r="Z31" i="3"/>
  <c r="Q31" i="3"/>
  <c r="P31" i="3"/>
  <c r="R23" i="3"/>
  <c r="S23" i="3"/>
  <c r="S22" i="3" s="1"/>
  <c r="S21" i="3" s="1"/>
  <c r="T23" i="3"/>
  <c r="T22" i="3" s="1"/>
  <c r="T21" i="3" s="1"/>
  <c r="U23" i="3"/>
  <c r="V23" i="3"/>
  <c r="V22" i="3" s="1"/>
  <c r="V21" i="3" s="1"/>
  <c r="W23" i="3"/>
  <c r="W22" i="3" s="1"/>
  <c r="W21" i="3" s="1"/>
  <c r="X23" i="3"/>
  <c r="X22" i="3" s="1"/>
  <c r="X21" i="3" s="1"/>
  <c r="Y23" i="3"/>
  <c r="Y22" i="3" s="1"/>
  <c r="Y21" i="3" s="1"/>
  <c r="Z23" i="3"/>
  <c r="Z22" i="3" s="1"/>
  <c r="Z21" i="3" s="1"/>
  <c r="AA23" i="3"/>
  <c r="AA22" i="3" s="1"/>
  <c r="AA21" i="3" s="1"/>
  <c r="Q23" i="3"/>
  <c r="P23" i="3"/>
  <c r="AB31" i="3" l="1"/>
  <c r="U22" i="3"/>
  <c r="U21" i="3" s="1"/>
  <c r="P22" i="3"/>
  <c r="R22" i="3"/>
  <c r="Q22" i="3"/>
  <c r="Q21" i="3" s="1"/>
  <c r="AB28" i="3"/>
  <c r="AB23" i="3"/>
  <c r="AC31" i="3"/>
  <c r="AC28" i="3"/>
  <c r="AC23" i="3"/>
  <c r="AB21" i="3" l="1"/>
  <c r="AC21" i="3"/>
  <c r="AB22" i="3"/>
  <c r="AC2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<sst xmlns="http://schemas.openxmlformats.org/spreadsheetml/2006/main" count="239" uniqueCount="164">
  <si>
    <t>Resumen Narrativo</t>
  </si>
  <si>
    <t xml:space="preserve"> Indicador</t>
  </si>
  <si>
    <t>Medio de verificación</t>
  </si>
  <si>
    <t>Supuestos</t>
  </si>
  <si>
    <t>Fin</t>
  </si>
  <si>
    <t>Propósito</t>
  </si>
  <si>
    <t>Componentes</t>
  </si>
  <si>
    <t xml:space="preserve">Actividades </t>
  </si>
  <si>
    <t>Es el objetivo de desarrollo u objetivos estratégicos de la dependencia o entidad al que el programa busca contribuir pa su solución en el mediano o el largo plazo</t>
  </si>
  <si>
    <t>Es el cambio esperado en la población objetivo como resultado de recibir los bienes o servicios que produce el programa</t>
  </si>
  <si>
    <t>Son los bienes y sevicios que deberán ser procucidos o entregados por medio del programa a la población objetivo para cumplir con el propósito</t>
  </si>
  <si>
    <t>Son las principales acciones que se deberán realizar para producir o entregar los componentes</t>
  </si>
  <si>
    <t>FIN</t>
  </si>
  <si>
    <t>PROPÓSITO</t>
  </si>
  <si>
    <t>COMPONENTE 1</t>
  </si>
  <si>
    <t>ACTIVIDAD 1</t>
  </si>
  <si>
    <t>ACTIVIDAD 2</t>
  </si>
  <si>
    <t>ACTIVIDAD 3</t>
  </si>
  <si>
    <t>COMPONENTE 2</t>
  </si>
  <si>
    <t>COMPONENTE 3</t>
  </si>
  <si>
    <t>Transparencia y rendicion de cuentas</t>
  </si>
  <si>
    <t>Publicar las sesiones de lor oganos colegiados del Sistema DIF Tonalá</t>
  </si>
  <si>
    <t>Se publican los proyectos de presupuestos de ingresos y egresos del sistema</t>
  </si>
  <si>
    <t>Acceso a la Información</t>
  </si>
  <si>
    <t>Gestión y respuesta de las solicitudes de información y solicitudes de Derechos ARCO</t>
  </si>
  <si>
    <t>https://www.itei.org.mx/v4/nosotros/consejo/escritos_recursos</t>
  </si>
  <si>
    <t>Se cuenta con la publicación de la proyección presupuestaria y de operación aprobados por el organismo</t>
  </si>
  <si>
    <t>Bitacora de control de solicitudes</t>
  </si>
  <si>
    <t>Se da respuesta a todas las solicitudes de acceso a la información y derechos ARCO en tiempo y forma</t>
  </si>
  <si>
    <t>Se generan los avisos de privacidad necesarios en las áreas que recaban datos personales que aún no cuentan con ellos y se actualizan los ya existentes</t>
  </si>
  <si>
    <t>Se generan los documentos de seguridad necesarios en las áreas que recaban datos personales que aún no cuentan con ellos y se actualizan los ya existentes</t>
  </si>
  <si>
    <t>El comité de transparencia evalua la reserva de información propuesta por las áreas administrativas o por la unidad de transparencia cuando se identifica información que encuadra en el artículo 17 de la Ley de Transparencia y Acceso a la Información Pública del Estado de Jalisco</t>
  </si>
  <si>
    <t>Cuantitativos</t>
  </si>
  <si>
    <t>ACTIVIDAD 4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</si>
  <si>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</si>
  <si>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</si>
  <si>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</si>
  <si>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</si>
  <si>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</si>
  <si>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</si>
  <si>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</si>
  <si>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</si>
  <si>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</si>
  <si>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</si>
  <si>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</si>
  <si>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</si>
  <si>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https://www.itei.org.mx/v4/evaluaciones/busqueda</t>
  </si>
  <si>
    <t>Garantizar el derecho de la ciudadania al libre acceso a la información mediante el cumplimiento de las obligaciones en materia de transparencia y protección de datos personales de la Ley aplicable</t>
  </si>
  <si>
    <t>Definición</t>
  </si>
  <si>
    <t>Tipo</t>
  </si>
  <si>
    <t>Método de calculo</t>
  </si>
  <si>
    <t>Frecuencia de medición</t>
  </si>
  <si>
    <t xml:space="preserve">Linea base </t>
  </si>
  <si>
    <t>Meta anual</t>
  </si>
  <si>
    <t>Avance</t>
  </si>
  <si>
    <t>Indicador 
porcentual</t>
  </si>
  <si>
    <t>Fomentar, promover y garantizar la rendición de cuentas, abonar a la prevención de la corrupción y eficientizar la gestión publica, promoviendo asi la participación activa de la ciudadania en la vida democratica al hacer valer su derecho al acceso a la información publica.</t>
  </si>
  <si>
    <t>Porcentaje del cumplimiento de las obligaciónes de transparencia establecidas en el Reglamento General Interno del Sistema para el Desarrollo Integral
de la Familia del Municipio de Tonalá, Jalísco.</t>
  </si>
  <si>
    <t>Porcentaje del cumplimiento de las obligaciónes de transparencia establecidas en el Reglamento Interno de Transparencia y Acceso a la Información Pública del Sistema para el Desarrollo Integral de la Familia del municipio de Tonalá, Jalisco</t>
  </si>
  <si>
    <t>Gestión</t>
  </si>
  <si>
    <t>Anual</t>
  </si>
  <si>
    <t>Se cumple en tiempo y forma las oblicaciones en materia de información fundamental y se hace valer el derecho de la ciudadania al acceso a la información</t>
  </si>
  <si>
    <t>Las evidencias generadas en el cumplimiento de las obligaciónes de transparencia contenidas en la normatividad aplicable.</t>
  </si>
  <si>
    <t>Mensual</t>
  </si>
  <si>
    <t>Publicación de las actas de las sesiones de organos colegiados pertenecientes al Sistema DIF</t>
  </si>
  <si>
    <t>Mediante el portal del Sistema DIF mediante el cual se hace la carga de información fundamental</t>
  </si>
  <si>
    <t>Se evalua el cumplimiento en la correcta publicación de las actas de las sesiones de organos colegiados pertenecientes al Sistema DIF</t>
  </si>
  <si>
    <t>Fechas en la carga de las actas de sesiones y demas documentación relativa</t>
  </si>
  <si>
    <t>Se hace valer el derecho humano consagrado en la Constitución en el artículo 6 y 16</t>
  </si>
  <si>
    <t>se realiza la carga de las sesiones llevadas por los organos colegiados en los periodos contemplados en la ley</t>
  </si>
  <si>
    <t>Se publican a tiempo los proyectos presupuestarios de ingresos y egresos y el ejercicio presupuestal en su caso</t>
  </si>
  <si>
    <t>Los proyectos presupuestales publicados en el portal de DIF Tonalá y la fecha de carga de los mismos</t>
  </si>
  <si>
    <t>La información presupuestal se carga al portal de DIF conforme a las especificaciónes y plazos especificados en la ley</t>
  </si>
  <si>
    <t>Realizar la carga de el resto de información fundamental conforme a la ley aplicable</t>
  </si>
  <si>
    <t>Se realiza la carga de la información fundamental al portal de DIF conforme a las especificaciónes y plazos especificados en la ley</t>
  </si>
  <si>
    <t>La totalidad de la información fundamental generada en el DIF Tonalá es cargada a la plataforma conforme a lo establecido en la ley apicable</t>
  </si>
  <si>
    <t>Dar respuesta a las solicitudes de acceso a la información que reciba el Sistema DIF Tonalá mediante la PNT o cualquier otro medio previsto en la ley en tiempo y forma</t>
  </si>
  <si>
    <t>Dar respuesta a las solicitudes de derechos ARCO que reciba el Sistema DIF Tonalá mediante la PNT o cualquier otro medio previsto en la ley en tiempo y forma</t>
  </si>
  <si>
    <t xml:space="preserve">Se da respuesta al 100% de las solicitudes de acceso a la información </t>
  </si>
  <si>
    <t>Se da respuesta al 100% de las solicitudes de derechos ARCO</t>
  </si>
  <si>
    <t>Se da respuesta a las solicitudes de acceso a la información, misma que debe cumplir con los requicitos contenidos en la ley aplicable</t>
  </si>
  <si>
    <t>Se da respuesta a las solicitudes de derechos ARCO, misma que debe cumplir con los requicitos contenidos en la ley aplicable</t>
  </si>
  <si>
    <t xml:space="preserve">Mediante la bitacora denominada "Registro de solicitudes" en el cual se lleva el conteo de las solicitudes de acceso a la información recibidas y atendidas por la Unidad de Transparencia y el cumplimiento en la obligación de la unidad en darles pronta respuesta a las mismas </t>
  </si>
  <si>
    <t xml:space="preserve">Mediante la bitacora denominada "Registro de solicitudes" en el cual se lleva el conteo de las solicitudes de derechos ARCO recibidas y atendidas por la Unidad de Transparencia y el cumplimiento en la obligación de la unidad en darles pronta respuesta a las mismas </t>
  </si>
  <si>
    <t>Llenado correcto de los formatos SIPOT dentro de la Plataforma Nacional de Transparencia</t>
  </si>
  <si>
    <t>Se actualiza la información mediante los formatos a la plataforma SIPOT dentro de los plazos que establece la norma</t>
  </si>
  <si>
    <t>Se  actualiza periodicamente la información fundamentral mediante el Sistema de Portales de Obligaciones de Transparencia</t>
  </si>
  <si>
    <t>Se realizan las gestiones relativas a la protección de datos personales garantizando el derecho a la privasidad y seguridad de ñla información personal de la ciudadania</t>
  </si>
  <si>
    <t>Las gestiones realizadas para gestionar la información fundamental, por ejemplo el número de oficios elaborados con este fin</t>
  </si>
  <si>
    <t>Se llevan a cabo actividades con el fin de proteger el derecho de las personas a la privacidad en cuanto a sus datos personales, previniendo así el uso indebido o la divulgación no autorizada de los mismos</t>
  </si>
  <si>
    <t>Se evalua las actividades realizadas con el fin de proteger el derecho de las personas a la privacidad en cuanto a sus datos personales, mediante lo cual se previene el uso indebido o la divulgación no autorizada de los mismos</t>
  </si>
  <si>
    <t>Las actas de reserva de información, documentos de seguridad y avisos de privacidad</t>
  </si>
  <si>
    <t>Se cuenta con un adecuado sistema de tratamiento de datos personales, manteniendo avisos de privacidad y documentos de seguridad actualizados así como realizando la reserva de información cuando resulte necesario</t>
  </si>
  <si>
    <t>Se evalua la generación o actualización los avisos de privacidad para el Sistema DIF</t>
  </si>
  <si>
    <t>Generación o actualización de los avisos de privacidad con los que cuenta el Sistema DIF Tonalá según sea el caso</t>
  </si>
  <si>
    <t>Actualización o generación de los documentos de seguridad con los que cuenta el Sistema DIF Tonalá según sea el caso</t>
  </si>
  <si>
    <t>Se evalua la generación o actualización los documentos de seguridad para el Sistema DIF</t>
  </si>
  <si>
    <t>Los avisos de privacidad con los que cuenta el sistema DIF Tonalá</t>
  </si>
  <si>
    <t>Los docuementos de seguridad con los que cuenta el sistema DIF Tonalá</t>
  </si>
  <si>
    <t>Los archivos de actas de sesiones del comité, los archivos de actas de reserva de información y expedientes de solicitudes de información reservada</t>
  </si>
  <si>
    <t>Transparentar la información fundamental generada en el Sistema DIF Tonalá</t>
  </si>
  <si>
    <t>Las Unidades Administrativas designadas para hacerlo actualizan la información fundamental que les compete dentro de la PNT conforme a las actividades que realizan</t>
  </si>
  <si>
    <t>Porcentaje del cumplimiento en la carga de formatos SIPOT</t>
  </si>
  <si>
    <t>Valor numerico en el que el numero de solicitudes presentadas es equivalente al numero de solicitudes aatendidas</t>
  </si>
  <si>
    <t>Valor numerico del cumplimiento en las actividades de acceso a la información</t>
  </si>
  <si>
    <t>Valor númerico donde el número de reservas presentadas debe de ser el mismo número de reservas resueltas por el comité</t>
  </si>
  <si>
    <t>Porcentaje en el cumplimiento en las actividades de protección de datos</t>
  </si>
  <si>
    <t>Valor porcentual en el que la generación o actualización de avisos de provasidad se realiza conforme a sea necesario</t>
  </si>
  <si>
    <t>Valor porcentual en el que la generación o actualización de documentos de seguridad se realiza conforme a sea necesario</t>
  </si>
  <si>
    <t>&gt;90%</t>
  </si>
  <si>
    <t>&gt;85%</t>
  </si>
  <si>
    <t>&gt;50%</t>
  </si>
  <si>
    <t>Estrategico</t>
  </si>
  <si>
    <t>Dimensión</t>
  </si>
  <si>
    <t>Sentido</t>
  </si>
  <si>
    <t>Unidad de medida</t>
  </si>
  <si>
    <t>Eficiencia</t>
  </si>
  <si>
    <t>Ascendente</t>
  </si>
  <si>
    <t>Porcentual</t>
  </si>
  <si>
    <t xml:space="preserve">Matriz de Indicadores de Resultados </t>
  </si>
  <si>
    <t xml:space="preserve">Datos de identificación </t>
  </si>
  <si>
    <t>Dirección Responsable</t>
  </si>
  <si>
    <t>Sistema para el Desarrollo Integral de la Familia del Municipio de Tonalá, Jalisco</t>
  </si>
  <si>
    <t xml:space="preserve">Áreas Involucradas </t>
  </si>
  <si>
    <t xml:space="preserve">Meta General </t>
  </si>
  <si>
    <t>Monto Presupuestario/ Recurso Asignado</t>
  </si>
  <si>
    <t>Eje</t>
  </si>
  <si>
    <t>Objetivo</t>
  </si>
  <si>
    <t>Estrategia</t>
  </si>
  <si>
    <t xml:space="preserve">Líneas de Acción </t>
  </si>
  <si>
    <t>Contribución a los fines del Plan Estatal de Desarrollo</t>
  </si>
  <si>
    <t>Contribución a los fines de los Planes Sectoriales</t>
  </si>
  <si>
    <t>En razón de que el Plan Estatal de Gobernanza y Desarrollo de Jalisco se publicó en el Periódico Oficial "Estado de Jalisco" el 05 de septiembre de 2019, no se han generado los planes sectoriales correspondientes</t>
  </si>
  <si>
    <t>Unidad de Transparencia</t>
  </si>
  <si>
    <t>Garantizar que se cumpla con las disposiciones legales en materia de acceso a la información pública y protección de datos personales</t>
  </si>
  <si>
    <t>N/A</t>
  </si>
  <si>
    <t>Alineación al Plan Municipal de Desarrollo y Gobernanza 2021-2024</t>
  </si>
  <si>
    <t>Eje 6.- Buen Gobierno y desarrollo institucional</t>
  </si>
  <si>
    <t>Asegurar el cumplimiento de las obligaciones de transparencia y promover el derecho de la ciudadania al acceso a la información</t>
  </si>
  <si>
    <t>Gestionar la información de carácter ordinaria y fundamental para asegurar que esta se encuentre, de manera clara, oportuna y comprensible, al alcance de todas y todos</t>
  </si>
  <si>
    <t>Optimizar la la Unidad de Transparencia en el cumplimiento de las gestiones a su cargo con el fin de asegurar se cumplan con las obligaciones de la materia y brindar libre acceso a la población a la informació publica de caracter publico.</t>
  </si>
  <si>
    <t>Gobierno efectivo e integridad pública</t>
  </si>
  <si>
    <t>El indicador mide el porcentaje del avance de la Unidad de Transparencia en el cumplimiento de las obligaciones vertidas a su cargo em materia de acceso a la información y protección de datos personales</t>
  </si>
  <si>
    <t>El indicador mide la atención que se da a las gestiones requeridas para asegurar el derecho de la ciudadania al acceso a la información publica y el resguardo y protección de sus datos personales</t>
  </si>
  <si>
    <t>Valor porcentual correspondiente a la actualización de la información fundamental mediante el portal del Sistema DIF Tonalá así como la información  requerida en la Plataforma Nacional de Transparencia a travez del SIPOT</t>
  </si>
  <si>
    <t>Se evalua la gestión y respuesta de las solicitudes de información y solicitudes de Derechos ARCO tomando en cuenta el sentido de las mismas y la justificación de este ultimo</t>
  </si>
  <si>
    <t>Este indicador evalua la actualización de la información fundamentral mediante el SIPOT por parte de las áreas o unidades administrativas que gestionan, resguardan o generan dicha información</t>
  </si>
  <si>
    <t>El indicador se encarga de evaluar que la unidad de transparencia realice la carga de la información fundamental dentro del portal del Sistema DIF conforme a las especificaciónes y plazos especificados en la ley</t>
  </si>
  <si>
    <t xml:space="preserve">Se evalua se realice la carga de la información presupuestal conforme a la información proporcionada por el área encargada de gestionar la misma al portal de DIF </t>
  </si>
  <si>
    <t>Este indicador evalua que las respuestas generadas a las solicitudes de acceso a la información se haga dentro de los plazos establecidos en la ley el sentido en el que se dan esas respuestas y la justificación detrás del mismo</t>
  </si>
  <si>
    <t>Este indicador evalua que las respuestas generadas a las solicitudes de derechos ARCO se haga dentro de los plazos establecidos en la ley el sentido en el que se dan esas respuestas y la justificación detrás del mismo</t>
  </si>
  <si>
    <t>Este indicador evalua que se generan o se mantengan actualizados los avisos de privacidad para el Sistema DIF según sea el caso</t>
  </si>
  <si>
    <t>Este indicador evalua que se generan o se mantengan actualizados los documentos de seguridad para el Sistema DIF según sea el caso</t>
  </si>
  <si>
    <t>Realizar las evaluaciones referentes a los temas relativos a la reserva de información mediante las seciones del comité</t>
  </si>
  <si>
    <t>Numero de actas de sesiones del comité y actas de reserva de información</t>
  </si>
  <si>
    <t>Evaluación de las actas de sesiones del comité y de las actas de reserva de información</t>
  </si>
  <si>
    <t>(Número obligaciónes de transparencia) / (Total de obligaciónes de transparencia cumplidas por la unidad) x 100</t>
  </si>
  <si>
    <t>(Número obligaciónes en materia de transparencia y rendición de cuentas) / (cantidad de obligaciónes en materia de transparencia y rendición de cuentas cumplidas) x 100</t>
  </si>
  <si>
    <t>(Número de seciones) / (Total de actas cargadas en la plataforma de DIF) x 100</t>
  </si>
  <si>
    <t>(Número de proyectos de presupuestos de ingresos y egresos y actualizaciones con los que cuenta el sistema) / (Total de proyectos publicados en la plataforma de DIF) x 100</t>
  </si>
  <si>
    <t>(Total de incisos correspondientes a las obligaciones de transparencia en el Art. 8 de la ley de la materia) / (Total de incisos actualizados con la información correspondiente) x 100</t>
  </si>
  <si>
    <t>Fecha de Actualización</t>
  </si>
  <si>
    <t>SISTEMA PARA EL DESARROLLO INTEGRAL DE LA FAMILIA DIF TONALÁ
Matriz de Indicadores de Resultados ENE - DIC 2026</t>
  </si>
  <si>
    <t xml:space="preserve">Del jueves, 01 de enero del 2026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</si>
</sst>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2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9" fontId="0" fillId="0" borderId="7" xfId="0" applyNumberForma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10" fontId="0" fillId="0" borderId="0" xfId="0" applyNumberFormat="1"/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9" fontId="0" fillId="0" borderId="17" xfId="0" applyNumberFormat="1" applyBorder="1" applyAlignment="1">
      <alignment horizontal="center" vertical="center" wrapText="1"/>
    </xf>
    <xf numFmtId="0" fontId="6" fillId="0" borderId="0" xfId="1" applyFont="1"/>
    <xf numFmtId="0" fontId="6" fillId="0" borderId="0" xfId="0" applyFont="1"/>
    <xf numFmtId="0" fontId="10" fillId="0" borderId="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9" fontId="0" fillId="0" borderId="20" xfId="0" applyNumberFormat="1" applyBorder="1" applyAlignment="1">
      <alignment horizontal="center" vertical="center" wrapText="1"/>
    </xf>
    <xf numFmtId="9" fontId="0" fillId="0" borderId="18" xfId="0" applyNumberFormat="1" applyBorder="1" applyAlignment="1">
      <alignment horizontal="center" vertical="center" wrapText="1"/>
    </xf>
    <xf numFmtId="9" fontId="0" fillId="0" borderId="19" xfId="0" applyNumberFormat="1" applyBorder="1" applyAlignment="1">
      <alignment horizontal="center" vertical="center" wrapText="1"/>
    </xf>
    <xf numFmtId="0" fontId="0" fillId="3" borderId="26" xfId="0" applyFill="1" applyBorder="1" applyAlignment="1">
      <alignment vertical="center"/>
    </xf>
    <xf numFmtId="0" fontId="1" fillId="0" borderId="27" xfId="0" applyFont="1" applyFill="1" applyBorder="1" applyAlignment="1">
      <alignment horizontal="center" vertical="center"/>
    </xf>
    <xf numFmtId="9" fontId="0" fillId="0" borderId="27" xfId="0" applyNumberFormat="1" applyBorder="1" applyAlignment="1">
      <alignment horizontal="center" vertical="center" wrapText="1"/>
    </xf>
    <xf numFmtId="9" fontId="0" fillId="0" borderId="28" xfId="0" applyNumberFormat="1" applyBorder="1" applyAlignment="1">
      <alignment horizontal="center" vertical="center" wrapText="1"/>
    </xf>
    <xf numFmtId="9" fontId="0" fillId="0" borderId="14" xfId="2" applyFont="1" applyFill="1" applyBorder="1" applyAlignment="1">
      <alignment horizontal="center" vertical="center" wrapText="1"/>
    </xf>
    <xf numFmtId="9" fontId="0" fillId="0" borderId="14" xfId="0" applyNumberFormat="1" applyFont="1" applyFill="1" applyBorder="1" applyAlignment="1">
      <alignment horizontal="center" vertical="center" wrapText="1"/>
    </xf>
    <xf numFmtId="0" fontId="0" fillId="0" borderId="25" xfId="0" applyBorder="1"/>
    <xf numFmtId="9" fontId="0" fillId="3" borderId="24" xfId="0" applyNumberFormat="1" applyFont="1" applyFill="1" applyBorder="1" applyAlignment="1">
      <alignment horizontal="center" vertical="center" wrapText="1"/>
    </xf>
    <xf numFmtId="9" fontId="0" fillId="3" borderId="16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9" fillId="0" borderId="19" xfId="1" applyFont="1" applyFill="1" applyBorder="1" applyAlignment="1">
      <alignment horizontal="center" vertical="center" wrapText="1"/>
    </xf>
    <xf numFmtId="9" fontId="0" fillId="0" borderId="18" xfId="0" applyNumberFormat="1" applyFont="1" applyFill="1" applyBorder="1" applyAlignment="1">
      <alignment horizontal="center" vertical="center" wrapText="1"/>
    </xf>
    <xf numFmtId="9" fontId="0" fillId="0" borderId="20" xfId="0" applyNumberForma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wrapText="1"/>
    </xf>
    <xf numFmtId="9" fontId="0" fillId="0" borderId="9" xfId="0" applyNumberFormat="1" applyBorder="1" applyAlignment="1">
      <alignment horizontal="center" vertical="center" wrapText="1"/>
    </xf>
    <xf numFmtId="9" fontId="0" fillId="0" borderId="31" xfId="0" applyNumberForma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/>
    </xf>
    <xf numFmtId="9" fontId="0" fillId="0" borderId="18" xfId="0" applyNumberFormat="1" applyBorder="1" applyAlignment="1">
      <alignment horizontal="center" vertical="center"/>
    </xf>
    <xf numFmtId="9" fontId="0" fillId="0" borderId="19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9" fillId="0" borderId="35" xfId="1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9" fontId="0" fillId="0" borderId="24" xfId="2" applyFont="1" applyFill="1" applyBorder="1" applyAlignment="1">
      <alignment horizontal="center" vertical="center" wrapText="1"/>
    </xf>
    <xf numFmtId="9" fontId="0" fillId="0" borderId="16" xfId="0" applyNumberForma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35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9" fillId="3" borderId="35" xfId="1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9" fontId="0" fillId="3" borderId="24" xfId="2" applyFont="1" applyFill="1" applyBorder="1" applyAlignment="1">
      <alignment horizontal="center" vertical="center" wrapText="1"/>
    </xf>
    <xf numFmtId="9" fontId="0" fillId="3" borderId="35" xfId="2" applyFont="1" applyFill="1" applyBorder="1" applyAlignment="1">
      <alignment horizontal="center" vertical="center" wrapText="1"/>
    </xf>
    <xf numFmtId="9" fontId="0" fillId="3" borderId="36" xfId="2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0" fillId="3" borderId="36" xfId="0" applyFont="1" applyFill="1" applyBorder="1" applyAlignment="1">
      <alignment horizontal="center" vertical="center" wrapText="1"/>
    </xf>
    <xf numFmtId="9" fontId="0" fillId="3" borderId="24" xfId="0" applyNumberFormat="1" applyFill="1" applyBorder="1" applyAlignment="1">
      <alignment horizontal="center" vertical="center"/>
    </xf>
    <xf numFmtId="9" fontId="0" fillId="3" borderId="38" xfId="0" applyNumberFormat="1" applyFill="1" applyBorder="1" applyAlignment="1">
      <alignment horizontal="center" vertical="center" wrapText="1"/>
    </xf>
    <xf numFmtId="9" fontId="0" fillId="3" borderId="37" xfId="0" applyNumberFormat="1" applyFill="1" applyBorder="1" applyAlignment="1">
      <alignment horizontal="center" vertical="center" wrapText="1"/>
    </xf>
    <xf numFmtId="9" fontId="0" fillId="3" borderId="24" xfId="0" applyNumberFormat="1" applyFill="1" applyBorder="1" applyAlignment="1">
      <alignment horizontal="center" vertical="center" wrapText="1"/>
    </xf>
    <xf numFmtId="9" fontId="0" fillId="3" borderId="35" xfId="0" applyNumberFormat="1" applyFill="1" applyBorder="1" applyAlignment="1">
      <alignment horizontal="center" vertical="center" wrapText="1"/>
    </xf>
    <xf numFmtId="9" fontId="0" fillId="3" borderId="36" xfId="0" applyNumberForma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39" xfId="0" applyFont="1" applyBorder="1"/>
    <xf numFmtId="0" fontId="10" fillId="0" borderId="40" xfId="0" applyFont="1" applyBorder="1"/>
    <xf numFmtId="0" fontId="10" fillId="5" borderId="40" xfId="0" applyFont="1" applyFill="1" applyBorder="1"/>
    <xf numFmtId="0" fontId="10" fillId="5" borderId="54" xfId="0" applyFont="1" applyFill="1" applyBorder="1"/>
    <xf numFmtId="0" fontId="7" fillId="3" borderId="50" xfId="0" applyFont="1" applyFill="1" applyBorder="1"/>
    <xf numFmtId="0" fontId="7" fillId="3" borderId="53" xfId="0" applyFont="1" applyFill="1" applyBorder="1"/>
    <xf numFmtId="0" fontId="7" fillId="3" borderId="55" xfId="0" applyFont="1" applyFill="1" applyBorder="1"/>
    <xf numFmtId="9" fontId="0" fillId="3" borderId="38" xfId="2" applyFont="1" applyFill="1" applyBorder="1" applyAlignment="1">
      <alignment horizontal="center" vertical="center" wrapText="1"/>
    </xf>
    <xf numFmtId="9" fontId="0" fillId="3" borderId="16" xfId="2" applyFont="1" applyFill="1" applyBorder="1" applyAlignment="1">
      <alignment horizontal="center" vertical="center" wrapText="1"/>
    </xf>
    <xf numFmtId="9" fontId="0" fillId="3" borderId="60" xfId="0" applyNumberFormat="1" applyFill="1" applyBorder="1" applyAlignment="1">
      <alignment horizontal="center" vertical="center" wrapText="1"/>
    </xf>
    <xf numFmtId="9" fontId="0" fillId="3" borderId="16" xfId="0" applyNumberForma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9" fontId="0" fillId="0" borderId="17" xfId="2" applyFont="1" applyFill="1" applyBorder="1" applyAlignment="1">
      <alignment horizontal="center" vertical="center" wrapText="1"/>
    </xf>
    <xf numFmtId="9" fontId="0" fillId="0" borderId="20" xfId="0" applyNumberFormat="1" applyFont="1" applyFill="1" applyBorder="1" applyAlignment="1">
      <alignment horizontal="center" vertical="center" wrapText="1"/>
    </xf>
    <xf numFmtId="10" fontId="0" fillId="0" borderId="0" xfId="2" applyNumberFormat="1" applyFont="1"/>
    <xf numFmtId="9" fontId="0" fillId="0" borderId="0" xfId="0" applyNumberFormat="1"/>
    <xf numFmtId="9" fontId="0" fillId="3" borderId="16" xfId="2" applyNumberFormat="1" applyFont="1" applyFill="1" applyBorder="1" applyAlignment="1">
      <alignment horizontal="center" vertical="center" wrapText="1"/>
    </xf>
    <xf numFmtId="9" fontId="0" fillId="3" borderId="20" xfId="2" applyNumberFormat="1" applyFont="1" applyFill="1" applyBorder="1" applyAlignment="1">
      <alignment horizontal="center" vertical="center" wrapText="1"/>
    </xf>
    <xf numFmtId="9" fontId="0" fillId="3" borderId="17" xfId="2" applyNumberFormat="1" applyFont="1" applyFill="1" applyBorder="1" applyAlignment="1">
      <alignment horizontal="center" vertical="center" wrapText="1"/>
    </xf>
    <xf numFmtId="9" fontId="0" fillId="3" borderId="24" xfId="2" applyNumberFormat="1" applyFont="1" applyFill="1" applyBorder="1" applyAlignment="1">
      <alignment horizontal="center" vertical="center" wrapText="1"/>
    </xf>
    <xf numFmtId="0" fontId="10" fillId="0" borderId="30" xfId="0" applyFont="1" applyBorder="1"/>
    <xf numFmtId="0" fontId="10" fillId="5" borderId="30" xfId="0" applyFont="1" applyFill="1" applyBorder="1"/>
    <xf numFmtId="0" fontId="10" fillId="5" borderId="56" xfId="0" applyFont="1" applyFill="1" applyBorder="1"/>
    <xf numFmtId="9" fontId="0" fillId="0" borderId="19" xfId="2" applyFont="1" applyBorder="1" applyAlignment="1">
      <alignment horizontal="center" vertical="center" wrapText="1"/>
    </xf>
    <xf numFmtId="9" fontId="0" fillId="0" borderId="20" xfId="2" applyFont="1" applyBorder="1" applyAlignment="1">
      <alignment horizontal="center" vertical="center" wrapText="1"/>
    </xf>
    <xf numFmtId="9" fontId="0" fillId="0" borderId="18" xfId="2" applyFont="1" applyFill="1" applyBorder="1" applyAlignment="1">
      <alignment horizontal="center" vertical="center" wrapText="1"/>
    </xf>
    <xf numFmtId="9" fontId="0" fillId="0" borderId="19" xfId="2" applyFont="1" applyFill="1" applyBorder="1" applyAlignment="1">
      <alignment horizontal="center" vertical="center" wrapText="1"/>
    </xf>
    <xf numFmtId="9" fontId="0" fillId="0" borderId="20" xfId="2" applyFont="1" applyFill="1" applyBorder="1" applyAlignment="1">
      <alignment horizontal="center" vertical="center" wrapText="1"/>
    </xf>
    <xf numFmtId="9" fontId="0" fillId="0" borderId="31" xfId="2" applyFont="1" applyBorder="1" applyAlignment="1">
      <alignment horizontal="center" vertical="center" wrapText="1"/>
    </xf>
    <xf numFmtId="9" fontId="0" fillId="0" borderId="28" xfId="2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/>
    </xf>
    <xf numFmtId="9" fontId="0" fillId="6" borderId="10" xfId="0" applyNumberFormat="1" applyFill="1" applyBorder="1" applyAlignment="1">
      <alignment horizontal="center" vertical="center" wrapText="1"/>
    </xf>
    <xf numFmtId="9" fontId="0" fillId="6" borderId="11" xfId="0" applyNumberFormat="1" applyFill="1" applyBorder="1" applyAlignment="1">
      <alignment horizontal="center" vertical="center" wrapText="1"/>
    </xf>
    <xf numFmtId="9" fontId="0" fillId="6" borderId="21" xfId="0" applyNumberFormat="1" applyFill="1" applyBorder="1" applyAlignment="1">
      <alignment horizontal="center" vertical="center" wrapText="1"/>
    </xf>
    <xf numFmtId="9" fontId="0" fillId="6" borderId="38" xfId="0" applyNumberFormat="1" applyFill="1" applyBorder="1" applyAlignment="1">
      <alignment horizontal="center" vertical="center" wrapText="1"/>
    </xf>
    <xf numFmtId="9" fontId="0" fillId="6" borderId="35" xfId="0" applyNumberFormat="1" applyFill="1" applyBorder="1" applyAlignment="1">
      <alignment horizontal="center" vertical="center" wrapText="1"/>
    </xf>
    <xf numFmtId="9" fontId="0" fillId="6" borderId="36" xfId="0" applyNumberFormat="1" applyFill="1" applyBorder="1" applyAlignment="1">
      <alignment horizontal="center" vertical="center" wrapText="1"/>
    </xf>
    <xf numFmtId="9" fontId="0" fillId="6" borderId="18" xfId="0" applyNumberFormat="1" applyFill="1" applyBorder="1" applyAlignment="1">
      <alignment horizontal="center" vertical="center" wrapText="1"/>
    </xf>
    <xf numFmtId="9" fontId="0" fillId="6" borderId="19" xfId="0" applyNumberFormat="1" applyFill="1" applyBorder="1" applyAlignment="1">
      <alignment horizontal="center" vertical="center" wrapText="1"/>
    </xf>
    <xf numFmtId="9" fontId="0" fillId="6" borderId="20" xfId="0" applyNumberFormat="1" applyFill="1" applyBorder="1" applyAlignment="1">
      <alignment horizontal="center" vertical="center" wrapText="1"/>
    </xf>
    <xf numFmtId="9" fontId="0" fillId="6" borderId="31" xfId="0" applyNumberFormat="1" applyFill="1" applyBorder="1" applyAlignment="1">
      <alignment horizontal="center" vertical="center" wrapText="1"/>
    </xf>
    <xf numFmtId="9" fontId="0" fillId="6" borderId="28" xfId="0" applyNumberFormat="1" applyFill="1" applyBorder="1" applyAlignment="1">
      <alignment horizontal="center" vertical="center" wrapText="1"/>
    </xf>
    <xf numFmtId="9" fontId="0" fillId="6" borderId="24" xfId="2" applyNumberFormat="1" applyFont="1" applyFill="1" applyBorder="1" applyAlignment="1">
      <alignment horizontal="center" vertical="center" wrapText="1"/>
    </xf>
    <xf numFmtId="9" fontId="0" fillId="6" borderId="18" xfId="2" applyNumberFormat="1" applyFont="1" applyFill="1" applyBorder="1" applyAlignment="1">
      <alignment horizontal="center" vertical="center" wrapText="1"/>
    </xf>
    <xf numFmtId="164" fontId="10" fillId="0" borderId="30" xfId="0" applyNumberFormat="1" applyFont="1" applyBorder="1" applyAlignment="1">
      <alignment horizontal="left"/>
    </xf>
    <xf numFmtId="10" fontId="2" fillId="3" borderId="13" xfId="0" applyNumberFormat="1" applyFont="1" applyFill="1" applyBorder="1" applyAlignment="1">
      <alignment horizontal="center" vertical="center" wrapText="1"/>
    </xf>
    <xf numFmtId="10" fontId="2" fillId="3" borderId="15" xfId="0" applyNumberFormat="1" applyFont="1" applyFill="1" applyBorder="1" applyAlignment="1">
      <alignment horizontal="center" vertical="center" wrapText="1"/>
    </xf>
    <xf numFmtId="10" fontId="2" fillId="3" borderId="34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0" fontId="7" fillId="4" borderId="57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left" vertical="top" wrapText="1"/>
    </xf>
    <xf numFmtId="0" fontId="7" fillId="3" borderId="49" xfId="0" applyFont="1" applyFill="1" applyBorder="1" applyAlignment="1">
      <alignment horizontal="left" vertical="top" wrapText="1"/>
    </xf>
    <xf numFmtId="0" fontId="10" fillId="0" borderId="42" xfId="0" applyFont="1" applyBorder="1" applyAlignment="1">
      <alignment horizontal="left"/>
    </xf>
    <xf numFmtId="0" fontId="10" fillId="0" borderId="43" xfId="0" applyFont="1" applyBorder="1" applyAlignment="1">
      <alignment horizontal="left"/>
    </xf>
    <xf numFmtId="0" fontId="10" fillId="0" borderId="57" xfId="0" applyFont="1" applyBorder="1" applyAlignment="1">
      <alignment horizontal="left"/>
    </xf>
    <xf numFmtId="0" fontId="7" fillId="3" borderId="33" xfId="0" applyFont="1" applyFill="1" applyBorder="1" applyAlignment="1">
      <alignment horizontal="left"/>
    </xf>
    <xf numFmtId="0" fontId="7" fillId="3" borderId="3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7" fillId="3" borderId="45" xfId="0" applyFont="1" applyFill="1" applyBorder="1" applyAlignment="1">
      <alignment horizontal="left"/>
    </xf>
    <xf numFmtId="0" fontId="7" fillId="3" borderId="47" xfId="0" applyFont="1" applyFill="1" applyBorder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0" fillId="0" borderId="29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10" fillId="0" borderId="56" xfId="0" applyFont="1" applyBorder="1" applyAlignment="1">
      <alignment horizontal="left"/>
    </xf>
    <xf numFmtId="0" fontId="12" fillId="3" borderId="48" xfId="0" applyFont="1" applyFill="1" applyBorder="1" applyAlignment="1">
      <alignment horizontal="center"/>
    </xf>
    <xf numFmtId="0" fontId="12" fillId="3" borderId="44" xfId="0" applyFont="1" applyFill="1" applyBorder="1" applyAlignment="1">
      <alignment horizontal="center"/>
    </xf>
    <xf numFmtId="0" fontId="12" fillId="3" borderId="49" xfId="0" applyFont="1" applyFill="1" applyBorder="1" applyAlignment="1">
      <alignment horizontal="center"/>
    </xf>
    <xf numFmtId="0" fontId="10" fillId="0" borderId="51" xfId="0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0" fontId="10" fillId="0" borderId="52" xfId="0" applyFont="1" applyBorder="1" applyAlignment="1">
      <alignment horizontal="left"/>
    </xf>
    <xf numFmtId="0" fontId="10" fillId="0" borderId="29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56" xfId="0" applyFont="1" applyBorder="1" applyAlignment="1">
      <alignment vertical="center" wrapText="1"/>
    </xf>
    <xf numFmtId="0" fontId="10" fillId="0" borderId="46" xfId="0" applyFont="1" applyBorder="1" applyAlignment="1">
      <alignment horizontal="center"/>
    </xf>
    <xf numFmtId="0" fontId="7" fillId="3" borderId="45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0" fontId="10" fillId="0" borderId="54" xfId="0" applyFont="1" applyBorder="1" applyAlignment="1">
      <alignment horizontal="left"/>
    </xf>
  </cellXfs>
  <cellStyles count="3">
    <cellStyle name="Hipervínculo" xfId="1" builtinId="8"/>
    <cellStyle name="Normal" xfId="0" builtinId="0"/>
    <cellStyle name="Porcentaje" xfId="2" builtinId="5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88322</xdr:colOff>
      <xdr:row>0</xdr:row>
      <xdr:rowOff>172316</xdr:rowOff>
    </xdr:from>
    <xdr:to>
      <xdr:col>1</xdr:col>
      <xdr:colOff>2171700</xdr:colOff>
      <xdr:row>1</xdr:row>
      <xdr:rowOff>438150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28A79F3-3149-4DC5-AD23-F57E30948FBB}"/>
            </a:ext>
          </a:extLst>
        </xdr:cNvPr>
        <xdr:cNvGrpSpPr/>
      </xdr:nvGrpSpPr>
      <xdr:grpSpPr>
        <a:xfrm>
          <a:off x="850322" y="172316"/>
          <a:ext cx="2083378" cy="871970"/>
          <a:chOff x="869372" y="219941"/>
          <a:chExt cx="2083378" cy="875434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FD56B787-0FA9-BAFD-DE01-0B7EDA54F5F2}"/>
              </a:ext>
            </a:extLst>
          </xdr:cNvPr>
          <xdr:cNvPicPr/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56550"/>
          <a:stretch/>
        </xdr:blipFill>
        <xdr:spPr>
          <a:xfrm>
            <a:off x="1879022" y="361950"/>
            <a:ext cx="1073728" cy="643370"/>
          </a:xfrm>
          <a:prstGeom prst="rect">
            <a:avLst/>
          </a:prstGeom>
        </xdr:spPr>
      </xdr:pic>
      <xdr:pic>
        <xdr:nvPicPr>
          <xdr:cNvPr id="3" name="Imagen 2">
            <a:extLst>
              <a:ext uri="{FF2B5EF4-FFF2-40B4-BE49-F238E27FC236}">
                <a16:creationId xmlns:a16="http://schemas.microsoft.com/office/drawing/2014/main" id="{7DE768C3-FD5C-4686-9978-361A30D92407}"/>
              </a:ext>
            </a:extLst>
          </xdr:cNvPr>
          <xdr:cNvPicPr/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40877"/>
          <a:stretch/>
        </xdr:blipFill>
        <xdr:spPr>
          <a:xfrm>
            <a:off x="869372" y="219941"/>
            <a:ext cx="1073728" cy="87543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ei.org.mx/v4/evaluaciones/busqueda" TargetMode="External"/><Relationship Id="rId1" Type="http://schemas.openxmlformats.org/officeDocument/2006/relationships/hyperlink" Target="https://www.itei.org.mx/v4/nosotros/consejo/escritos_recur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42"/>
  <sheetViews>
    <sheetView tabSelected="1" showWhiteSpace="0" view="pageBreakPreview" topLeftCell="M36" zoomScale="55" zoomScaleNormal="70" zoomScaleSheetLayoutView="55" zoomScalePageLayoutView="10" workbookViewId="0">
      <selection activeCell="AA26" sqref="AA26"/>
    </sheetView>
  </sheetViews>
  <sheetFormatPr baseColWidth="10" defaultRowHeight="15" x14ac:dyDescent="0.25"/>
  <cols>
    <col min="2" max="2" width="33.85546875" customWidth="1"/>
    <col min="3" max="3" width="47.42578125" customWidth="1"/>
    <col min="4" max="4" width="33.5703125" customWidth="1"/>
    <col min="5" max="5" width="39" customWidth="1"/>
    <col min="6" max="6" width="27.7109375" customWidth="1"/>
    <col min="7" max="7" width="13.85546875" bestFit="1" customWidth="1"/>
    <col min="8" max="8" width="16.7109375" bestFit="1" customWidth="1"/>
    <col min="9" max="9" width="13.85546875" customWidth="1"/>
    <col min="10" max="10" width="17.140625" customWidth="1"/>
    <col min="11" max="11" width="19.85546875" customWidth="1"/>
    <col min="12" max="12" width="33.85546875" customWidth="1"/>
    <col min="13" max="13" width="53.28515625" bestFit="1" customWidth="1"/>
    <col min="14" max="14" width="30.42578125" hidden="1" customWidth="1"/>
    <col min="15" max="15" width="26.28515625" bestFit="1" customWidth="1"/>
    <col min="16" max="16" width="10.85546875" customWidth="1"/>
    <col min="17" max="17" width="14.140625" customWidth="1"/>
    <col min="18" max="18" width="11.5703125" customWidth="1"/>
    <col min="19" max="19" width="9.7109375" customWidth="1"/>
    <col min="20" max="21" width="8.7109375" bestFit="1" customWidth="1"/>
    <col min="22" max="22" width="8.5703125" bestFit="1" customWidth="1"/>
    <col min="23" max="23" width="12" bestFit="1" customWidth="1"/>
    <col min="24" max="24" width="16.42578125" bestFit="1" customWidth="1"/>
    <col min="25" max="25" width="14.42578125" bestFit="1" customWidth="1"/>
    <col min="26" max="26" width="17.5703125" bestFit="1" customWidth="1"/>
    <col min="27" max="27" width="16.5703125" bestFit="1" customWidth="1"/>
    <col min="28" max="28" width="16.85546875" customWidth="1"/>
    <col min="29" max="29" width="17.85546875" style="8" bestFit="1" customWidth="1"/>
    <col min="32" max="32" width="13.5703125" bestFit="1" customWidth="1"/>
  </cols>
  <sheetData>
    <row r="1" spans="2:28" ht="48" customHeight="1" x14ac:dyDescent="0.25">
      <c r="B1" s="163" t="s">
        <v>119</v>
      </c>
      <c r="C1" s="157" t="s">
        <v>162</v>
      </c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9"/>
    </row>
    <row r="2" spans="2:28" ht="48" customHeight="1" thickBot="1" x14ac:dyDescent="0.3">
      <c r="B2" s="164"/>
      <c r="C2" s="160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2"/>
    </row>
    <row r="3" spans="2:28" ht="16.5" thickBot="1" x14ac:dyDescent="0.3">
      <c r="B3" s="168" t="s">
        <v>120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70"/>
    </row>
    <row r="4" spans="2:28" ht="15.75" x14ac:dyDescent="0.25">
      <c r="B4" s="80" t="s">
        <v>121</v>
      </c>
      <c r="C4" s="171" t="s">
        <v>122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3"/>
    </row>
    <row r="5" spans="2:28" ht="15.75" x14ac:dyDescent="0.25">
      <c r="B5" s="81" t="s">
        <v>123</v>
      </c>
      <c r="C5" s="76" t="s">
        <v>133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8"/>
      <c r="AB5" s="79"/>
    </row>
    <row r="6" spans="2:28" ht="15.75" x14ac:dyDescent="0.25">
      <c r="B6" s="82" t="s">
        <v>161</v>
      </c>
      <c r="C6" s="109" t="s">
        <v>163</v>
      </c>
      <c r="D6" s="123">
        <f ca="1">EOMONTH(TODAY(),-1)</f>
        <v>46203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100"/>
      <c r="AB6" s="101"/>
    </row>
    <row r="7" spans="2:28" ht="16.5" thickBot="1" x14ac:dyDescent="0.3">
      <c r="B7" s="82" t="s">
        <v>124</v>
      </c>
      <c r="C7" s="174" t="s">
        <v>134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6"/>
    </row>
    <row r="8" spans="2:28" ht="18" customHeight="1" thickBot="1" x14ac:dyDescent="0.3">
      <c r="B8" s="155" t="s">
        <v>125</v>
      </c>
      <c r="C8" s="156"/>
      <c r="D8" s="147" t="s">
        <v>135</v>
      </c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9"/>
    </row>
    <row r="9" spans="2:28" ht="18" customHeight="1" thickBot="1" x14ac:dyDescent="0.3"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</row>
    <row r="10" spans="2:28" ht="18" customHeight="1" thickBot="1" x14ac:dyDescent="0.3">
      <c r="B10" s="178" t="s">
        <v>136</v>
      </c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80"/>
    </row>
    <row r="11" spans="2:28" ht="18" customHeight="1" x14ac:dyDescent="0.25">
      <c r="B11" s="80" t="s">
        <v>126</v>
      </c>
      <c r="C11" s="171" t="s">
        <v>137</v>
      </c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3"/>
    </row>
    <row r="12" spans="2:28" ht="18" customHeight="1" x14ac:dyDescent="0.25">
      <c r="B12" s="81" t="s">
        <v>127</v>
      </c>
      <c r="C12" s="181" t="s">
        <v>138</v>
      </c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3"/>
    </row>
    <row r="13" spans="2:28" ht="15.75" x14ac:dyDescent="0.25">
      <c r="B13" s="81" t="s">
        <v>128</v>
      </c>
      <c r="C13" s="181" t="s">
        <v>139</v>
      </c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3"/>
    </row>
    <row r="14" spans="2:28" ht="16.5" thickBot="1" x14ac:dyDescent="0.3">
      <c r="B14" s="82" t="s">
        <v>129</v>
      </c>
      <c r="C14" s="165" t="s">
        <v>140</v>
      </c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7"/>
    </row>
    <row r="15" spans="2:28" ht="18" customHeight="1" thickBot="1" x14ac:dyDescent="0.3">
      <c r="B15" s="145" t="s">
        <v>130</v>
      </c>
      <c r="C15" s="146"/>
      <c r="D15" s="147" t="s">
        <v>141</v>
      </c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9"/>
    </row>
    <row r="16" spans="2:28" ht="18" hidden="1" customHeight="1" thickBot="1" x14ac:dyDescent="0.3">
      <c r="B16" s="150" t="s">
        <v>131</v>
      </c>
      <c r="C16" s="151"/>
      <c r="D16" s="152" t="s">
        <v>132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4"/>
    </row>
    <row r="17" spans="2:33" ht="18" customHeight="1" thickBot="1" x14ac:dyDescent="0.3"/>
    <row r="18" spans="2:33" ht="18" customHeight="1" x14ac:dyDescent="0.25">
      <c r="B18" s="127"/>
      <c r="C18" s="130" t="s">
        <v>0</v>
      </c>
      <c r="D18" s="130" t="s">
        <v>1</v>
      </c>
      <c r="E18" s="130" t="s">
        <v>48</v>
      </c>
      <c r="F18" s="136" t="s">
        <v>50</v>
      </c>
      <c r="G18" s="130" t="s">
        <v>49</v>
      </c>
      <c r="H18" s="130" t="s">
        <v>113</v>
      </c>
      <c r="I18" s="130" t="s">
        <v>114</v>
      </c>
      <c r="J18" s="136" t="s">
        <v>115</v>
      </c>
      <c r="K18" s="136" t="s">
        <v>51</v>
      </c>
      <c r="L18" s="130" t="s">
        <v>2</v>
      </c>
      <c r="M18" s="133" t="s">
        <v>3</v>
      </c>
      <c r="N18" s="139" t="s">
        <v>52</v>
      </c>
      <c r="O18" s="133" t="s">
        <v>53</v>
      </c>
      <c r="P18" s="9"/>
      <c r="Q18" s="10"/>
      <c r="R18" s="89"/>
      <c r="S18" s="9"/>
      <c r="T18" s="10"/>
      <c r="U18" s="89"/>
      <c r="V18" s="9"/>
      <c r="W18" s="10"/>
      <c r="X18" s="89"/>
      <c r="Y18" s="87"/>
      <c r="Z18" s="10"/>
      <c r="AA18" s="26"/>
      <c r="AB18" s="139" t="s">
        <v>54</v>
      </c>
      <c r="AC18" s="124" t="s">
        <v>55</v>
      </c>
    </row>
    <row r="19" spans="2:33" ht="18" customHeight="1" x14ac:dyDescent="0.25">
      <c r="B19" s="128"/>
      <c r="C19" s="131"/>
      <c r="D19" s="131"/>
      <c r="E19" s="131"/>
      <c r="F19" s="137"/>
      <c r="G19" s="131"/>
      <c r="H19" s="131"/>
      <c r="I19" s="131"/>
      <c r="J19" s="137"/>
      <c r="K19" s="137"/>
      <c r="L19" s="131"/>
      <c r="M19" s="134"/>
      <c r="N19" s="140"/>
      <c r="O19" s="134"/>
      <c r="P19" s="11" t="s">
        <v>34</v>
      </c>
      <c r="Q19" s="5" t="s">
        <v>35</v>
      </c>
      <c r="R19" s="90" t="s">
        <v>36</v>
      </c>
      <c r="S19" s="11" t="s">
        <v>37</v>
      </c>
      <c r="T19" s="5" t="s">
        <v>38</v>
      </c>
      <c r="U19" s="90" t="s">
        <v>39</v>
      </c>
      <c r="V19" s="11" t="s">
        <v>40</v>
      </c>
      <c r="W19" s="5" t="s">
        <v>41</v>
      </c>
      <c r="X19" s="90" t="s">
        <v>42</v>
      </c>
      <c r="Y19" s="88" t="s">
        <v>43</v>
      </c>
      <c r="Z19" s="5" t="s">
        <v>44</v>
      </c>
      <c r="AA19" s="27" t="s">
        <v>45</v>
      </c>
      <c r="AB19" s="140"/>
      <c r="AC19" s="125"/>
    </row>
    <row r="20" spans="2:33" ht="18" customHeight="1" thickBot="1" x14ac:dyDescent="0.3">
      <c r="B20" s="129"/>
      <c r="C20" s="132"/>
      <c r="D20" s="132"/>
      <c r="E20" s="132"/>
      <c r="F20" s="138"/>
      <c r="G20" s="132"/>
      <c r="H20" s="132"/>
      <c r="I20" s="132"/>
      <c r="J20" s="138"/>
      <c r="K20" s="138"/>
      <c r="L20" s="132"/>
      <c r="M20" s="135"/>
      <c r="N20" s="141"/>
      <c r="O20" s="135"/>
      <c r="P20" s="142" t="s">
        <v>32</v>
      </c>
      <c r="Q20" s="143"/>
      <c r="R20" s="144"/>
      <c r="S20" s="142" t="s">
        <v>32</v>
      </c>
      <c r="T20" s="143"/>
      <c r="U20" s="144"/>
      <c r="V20" s="142" t="s">
        <v>32</v>
      </c>
      <c r="W20" s="143"/>
      <c r="X20" s="144"/>
      <c r="Y20" s="143" t="s">
        <v>32</v>
      </c>
      <c r="Z20" s="143"/>
      <c r="AA20" s="144"/>
      <c r="AB20" s="141"/>
      <c r="AC20" s="126"/>
    </row>
    <row r="21" spans="2:33" ht="105" x14ac:dyDescent="0.25">
      <c r="B21" s="47" t="s">
        <v>12</v>
      </c>
      <c r="C21" s="48" t="s">
        <v>47</v>
      </c>
      <c r="D21" s="49" t="s">
        <v>57</v>
      </c>
      <c r="E21" s="49" t="s">
        <v>142</v>
      </c>
      <c r="F21" s="49" t="s">
        <v>156</v>
      </c>
      <c r="G21" s="49" t="s">
        <v>112</v>
      </c>
      <c r="H21" s="49" t="s">
        <v>116</v>
      </c>
      <c r="I21" s="49" t="s">
        <v>117</v>
      </c>
      <c r="J21" s="72" t="s">
        <v>118</v>
      </c>
      <c r="K21" s="50" t="s">
        <v>60</v>
      </c>
      <c r="L21" s="51" t="s">
        <v>62</v>
      </c>
      <c r="M21" s="52" t="s">
        <v>61</v>
      </c>
      <c r="N21" s="53">
        <v>0.9</v>
      </c>
      <c r="O21" s="54" t="s">
        <v>109</v>
      </c>
      <c r="P21" s="110">
        <f>SUM(P22:P34)/13</f>
        <v>0.94270833333333337</v>
      </c>
      <c r="Q21" s="111">
        <f>SUM(Q22:Q34)/13</f>
        <v>0.94270833333333337</v>
      </c>
      <c r="R21" s="112">
        <f>SUM(R22:R34)/13</f>
        <v>0.94375000000000009</v>
      </c>
      <c r="S21" s="110">
        <f>SUM(S22:S34)/13</f>
        <v>0.9364583333333335</v>
      </c>
      <c r="T21" s="111">
        <f t="shared" ref="T21:W21" si="0">SUM(T22:T34)/13</f>
        <v>0.9364583333333335</v>
      </c>
      <c r="U21" s="112">
        <f t="shared" si="0"/>
        <v>0.9364583333333335</v>
      </c>
      <c r="V21" s="110">
        <f>SUM(V22:V34)/13</f>
        <v>0</v>
      </c>
      <c r="W21" s="111">
        <f t="shared" si="0"/>
        <v>0</v>
      </c>
      <c r="X21" s="112">
        <f>SUM(X22:X34)/13</f>
        <v>0</v>
      </c>
      <c r="Y21" s="113">
        <f>SUM(Y22:Y34)/13</f>
        <v>0</v>
      </c>
      <c r="Z21" s="114">
        <f>SUM(Z22:Z34)/13</f>
        <v>0</v>
      </c>
      <c r="AA21" s="115">
        <f>SUM(AA22:AA34)/13</f>
        <v>0</v>
      </c>
      <c r="AB21" s="121">
        <f>SUM(P21:AA21)/12</f>
        <v>0.46987847222222223</v>
      </c>
      <c r="AC21" s="95">
        <f>SUMIF(P21:AA21, "&lt;&gt;""", P21:AA21)/ COUNTIF(P21:AA21, "&lt;&gt;0")</f>
        <v>0.93975694444444446</v>
      </c>
    </row>
    <row r="22" spans="2:33" ht="120.75" thickBot="1" x14ac:dyDescent="0.3">
      <c r="B22" s="15" t="s">
        <v>13</v>
      </c>
      <c r="C22" s="16" t="s">
        <v>56</v>
      </c>
      <c r="D22" s="17" t="s">
        <v>58</v>
      </c>
      <c r="E22" s="17" t="s">
        <v>143</v>
      </c>
      <c r="F22" s="17" t="s">
        <v>156</v>
      </c>
      <c r="G22" s="17" t="s">
        <v>112</v>
      </c>
      <c r="H22" s="17" t="s">
        <v>116</v>
      </c>
      <c r="I22" s="17" t="s">
        <v>117</v>
      </c>
      <c r="J22" s="73" t="s">
        <v>118</v>
      </c>
      <c r="K22" s="35" t="s">
        <v>60</v>
      </c>
      <c r="L22" s="36" t="s">
        <v>62</v>
      </c>
      <c r="M22" s="22" t="s">
        <v>68</v>
      </c>
      <c r="N22" s="37">
        <v>1</v>
      </c>
      <c r="O22" s="38" t="s">
        <v>109</v>
      </c>
      <c r="P22" s="116">
        <f>SUM(P23:P34)/12</f>
        <v>0.94270833333333337</v>
      </c>
      <c r="Q22" s="117">
        <f>SUM(Q23:Q34)/12</f>
        <v>0.94270833333333337</v>
      </c>
      <c r="R22" s="118">
        <f t="shared" ref="R22:Z22" si="1">SUM(R23:R34)/12</f>
        <v>0.94374999999999998</v>
      </c>
      <c r="S22" s="116">
        <f t="shared" si="1"/>
        <v>0.93645833333333339</v>
      </c>
      <c r="T22" s="117">
        <f t="shared" si="1"/>
        <v>0.93645833333333339</v>
      </c>
      <c r="U22" s="118">
        <f t="shared" si="1"/>
        <v>0.93645833333333339</v>
      </c>
      <c r="V22" s="116">
        <f t="shared" si="1"/>
        <v>0</v>
      </c>
      <c r="W22" s="117">
        <f t="shared" si="1"/>
        <v>0</v>
      </c>
      <c r="X22" s="118">
        <f t="shared" si="1"/>
        <v>0</v>
      </c>
      <c r="Y22" s="119">
        <f>SUM(Y23:Y34)/12</f>
        <v>0</v>
      </c>
      <c r="Z22" s="117">
        <f t="shared" si="1"/>
        <v>0</v>
      </c>
      <c r="AA22" s="120">
        <f>SUM(AA23:AA34)/12</f>
        <v>0</v>
      </c>
      <c r="AB22" s="122">
        <f>SUM(P22:AA22)/12</f>
        <v>0.46987847222222223</v>
      </c>
      <c r="AC22" s="96">
        <f>SUMIF(P22:AA22, "&lt;&gt;""", P22:AA22)/ COUNTIF(P22:AA22, "&lt;&gt;0")</f>
        <v>0.93975694444444446</v>
      </c>
    </row>
    <row r="23" spans="2:33" ht="105" x14ac:dyDescent="0.25">
      <c r="B23" s="55" t="s">
        <v>14</v>
      </c>
      <c r="C23" s="56" t="s">
        <v>20</v>
      </c>
      <c r="D23" s="57" t="s">
        <v>100</v>
      </c>
      <c r="E23" s="57" t="s">
        <v>144</v>
      </c>
      <c r="F23" s="57" t="s">
        <v>157</v>
      </c>
      <c r="G23" s="57" t="s">
        <v>59</v>
      </c>
      <c r="H23" s="57" t="s">
        <v>116</v>
      </c>
      <c r="I23" s="57" t="s">
        <v>117</v>
      </c>
      <c r="J23" s="74" t="s">
        <v>118</v>
      </c>
      <c r="K23" s="58" t="s">
        <v>63</v>
      </c>
      <c r="L23" s="59" t="s">
        <v>65</v>
      </c>
      <c r="M23" s="60" t="s">
        <v>26</v>
      </c>
      <c r="N23" s="33">
        <v>1</v>
      </c>
      <c r="O23" s="34" t="s">
        <v>110</v>
      </c>
      <c r="P23" s="61">
        <f>SUM(P24:P27)/4</f>
        <v>0.86249999999999993</v>
      </c>
      <c r="Q23" s="62">
        <f>SUM(Q24:Q27)/4</f>
        <v>0.86249999999999993</v>
      </c>
      <c r="R23" s="84">
        <f t="shared" ref="R23:AA23" si="2">SUM(R24:R27)/4</f>
        <v>0.86499999999999999</v>
      </c>
      <c r="S23" s="61">
        <f t="shared" si="2"/>
        <v>0.84749999999999992</v>
      </c>
      <c r="T23" s="62">
        <f t="shared" si="2"/>
        <v>0.84749999999999992</v>
      </c>
      <c r="U23" s="84">
        <f t="shared" si="2"/>
        <v>0.84749999999999992</v>
      </c>
      <c r="V23" s="61">
        <f t="shared" si="2"/>
        <v>0</v>
      </c>
      <c r="W23" s="62">
        <f t="shared" si="2"/>
        <v>0</v>
      </c>
      <c r="X23" s="84">
        <f t="shared" si="2"/>
        <v>0</v>
      </c>
      <c r="Y23" s="83">
        <f t="shared" si="2"/>
        <v>0</v>
      </c>
      <c r="Z23" s="62">
        <f t="shared" si="2"/>
        <v>0</v>
      </c>
      <c r="AA23" s="63">
        <f t="shared" si="2"/>
        <v>0</v>
      </c>
      <c r="AB23" s="98">
        <f>SUM(P23:AA23)/12</f>
        <v>0.42770833333333336</v>
      </c>
      <c r="AC23" s="95">
        <f>SUMIF(P23:AA23, "&lt;&gt;""", P23:AA23)/ COUNTIF(P23:AA23, "&lt;&gt;0")</f>
        <v>0.85541666666666671</v>
      </c>
    </row>
    <row r="24" spans="2:33" ht="60" x14ac:dyDescent="0.25">
      <c r="B24" s="13" t="s">
        <v>15</v>
      </c>
      <c r="C24" s="6" t="s">
        <v>21</v>
      </c>
      <c r="D24" s="7" t="s">
        <v>64</v>
      </c>
      <c r="E24" s="7" t="s">
        <v>66</v>
      </c>
      <c r="F24" s="7" t="s">
        <v>158</v>
      </c>
      <c r="G24" s="7" t="s">
        <v>59</v>
      </c>
      <c r="H24" s="7" t="s">
        <v>116</v>
      </c>
      <c r="I24" s="7" t="s">
        <v>117</v>
      </c>
      <c r="J24" s="75" t="s">
        <v>118</v>
      </c>
      <c r="K24" s="21" t="s">
        <v>63</v>
      </c>
      <c r="L24" s="6" t="s">
        <v>67</v>
      </c>
      <c r="M24" s="14" t="s">
        <v>69</v>
      </c>
      <c r="N24" s="31">
        <v>1</v>
      </c>
      <c r="O24" s="18">
        <v>1</v>
      </c>
      <c r="P24" s="12">
        <v>1</v>
      </c>
      <c r="Q24" s="4">
        <v>1</v>
      </c>
      <c r="R24" s="18">
        <v>1</v>
      </c>
      <c r="S24" s="12">
        <v>1</v>
      </c>
      <c r="T24" s="4">
        <v>1</v>
      </c>
      <c r="U24" s="18">
        <v>1</v>
      </c>
      <c r="V24" s="12"/>
      <c r="W24" s="4"/>
      <c r="X24" s="18"/>
      <c r="Y24" s="42"/>
      <c r="Z24" s="4"/>
      <c r="AA24" s="28"/>
      <c r="AB24" s="121">
        <f>SUM(P24:AA24)/12</f>
        <v>0.5</v>
      </c>
      <c r="AC24" s="97">
        <f>SUMIF(P24:AA24, "&lt;&gt;""", P24:AA24)/ COUNTIF(P24:AA24, "&gt;-1")</f>
        <v>1</v>
      </c>
    </row>
    <row r="25" spans="2:33" ht="105" x14ac:dyDescent="0.25">
      <c r="B25" s="13" t="s">
        <v>16</v>
      </c>
      <c r="C25" s="6" t="s">
        <v>22</v>
      </c>
      <c r="D25" s="7" t="s">
        <v>72</v>
      </c>
      <c r="E25" s="7" t="s">
        <v>148</v>
      </c>
      <c r="F25" s="7" t="s">
        <v>159</v>
      </c>
      <c r="G25" s="7" t="s">
        <v>59</v>
      </c>
      <c r="H25" s="7" t="s">
        <v>116</v>
      </c>
      <c r="I25" s="7" t="s">
        <v>117</v>
      </c>
      <c r="J25" s="75" t="s">
        <v>118</v>
      </c>
      <c r="K25" s="21" t="s">
        <v>63</v>
      </c>
      <c r="L25" s="6" t="s">
        <v>71</v>
      </c>
      <c r="M25" s="14" t="s">
        <v>70</v>
      </c>
      <c r="N25" s="31">
        <v>1</v>
      </c>
      <c r="O25" s="18">
        <v>1</v>
      </c>
      <c r="P25" s="12">
        <v>1</v>
      </c>
      <c r="Q25" s="4">
        <v>1</v>
      </c>
      <c r="R25" s="18">
        <v>1</v>
      </c>
      <c r="S25" s="12">
        <v>1</v>
      </c>
      <c r="T25" s="4">
        <v>1</v>
      </c>
      <c r="U25" s="18">
        <v>1</v>
      </c>
      <c r="V25" s="12"/>
      <c r="W25" s="4"/>
      <c r="X25" s="18"/>
      <c r="Y25" s="42"/>
      <c r="Z25" s="4"/>
      <c r="AA25" s="28"/>
      <c r="AB25" s="121">
        <f t="shared" ref="AB25" si="3">SUM(P25:AA25)/12</f>
        <v>0.5</v>
      </c>
      <c r="AC25" s="97">
        <f t="shared" ref="AC25" si="4">SUMIF(P25:AA25, "&lt;&gt;""", P25:AA25)/ COUNTIF(P25:AA25, "&gt;-1")</f>
        <v>1</v>
      </c>
    </row>
    <row r="26" spans="2:33" ht="120" x14ac:dyDescent="0.25">
      <c r="B26" s="13" t="s">
        <v>17</v>
      </c>
      <c r="C26" s="6" t="s">
        <v>73</v>
      </c>
      <c r="D26" s="7" t="s">
        <v>74</v>
      </c>
      <c r="E26" s="7" t="s">
        <v>147</v>
      </c>
      <c r="F26" s="7" t="s">
        <v>160</v>
      </c>
      <c r="G26" s="7" t="s">
        <v>59</v>
      </c>
      <c r="H26" s="7" t="s">
        <v>116</v>
      </c>
      <c r="I26" s="7" t="s">
        <v>117</v>
      </c>
      <c r="J26" s="75" t="s">
        <v>118</v>
      </c>
      <c r="K26" s="21" t="s">
        <v>63</v>
      </c>
      <c r="L26" s="6" t="s">
        <v>88</v>
      </c>
      <c r="M26" s="14" t="s">
        <v>75</v>
      </c>
      <c r="N26" s="31">
        <v>1</v>
      </c>
      <c r="O26" s="18">
        <v>1</v>
      </c>
      <c r="P26" s="12">
        <v>0.97</v>
      </c>
      <c r="Q26" s="4">
        <v>0.97</v>
      </c>
      <c r="R26" s="18">
        <v>0.97</v>
      </c>
      <c r="S26" s="12">
        <v>0.9</v>
      </c>
      <c r="T26" s="4">
        <v>0.9</v>
      </c>
      <c r="U26" s="18">
        <v>0.9</v>
      </c>
      <c r="V26" s="12"/>
      <c r="W26" s="4"/>
      <c r="X26" s="18"/>
      <c r="Y26" s="42"/>
      <c r="Z26" s="42"/>
      <c r="AA26" s="28"/>
      <c r="AB26" s="121">
        <f>SUM(P26:AA26)/12</f>
        <v>0.46750000000000003</v>
      </c>
      <c r="AC26" s="97">
        <f>SUMIF(P26:AA26, "&lt;&gt;""", P26:AA26)/ COUNTIF(P26:AA26, "&gt;-1")</f>
        <v>0.93500000000000005</v>
      </c>
    </row>
    <row r="27" spans="2:33" ht="75.75" thickBot="1" x14ac:dyDescent="0.3">
      <c r="B27" s="15" t="s">
        <v>33</v>
      </c>
      <c r="C27" s="16" t="s">
        <v>101</v>
      </c>
      <c r="D27" s="17" t="s">
        <v>86</v>
      </c>
      <c r="E27" s="17" t="s">
        <v>146</v>
      </c>
      <c r="F27" s="17" t="s">
        <v>102</v>
      </c>
      <c r="G27" s="17" t="s">
        <v>59</v>
      </c>
      <c r="H27" s="17" t="s">
        <v>116</v>
      </c>
      <c r="I27" s="17" t="s">
        <v>117</v>
      </c>
      <c r="J27" s="73" t="s">
        <v>118</v>
      </c>
      <c r="K27" s="39" t="s">
        <v>63</v>
      </c>
      <c r="L27" s="16" t="s">
        <v>84</v>
      </c>
      <c r="M27" s="22" t="s">
        <v>85</v>
      </c>
      <c r="N27" s="37">
        <v>0.2</v>
      </c>
      <c r="O27" s="23" t="s">
        <v>111</v>
      </c>
      <c r="P27" s="104">
        <v>0.48</v>
      </c>
      <c r="Q27" s="105">
        <v>0.48</v>
      </c>
      <c r="R27" s="106">
        <v>0.49</v>
      </c>
      <c r="S27" s="104">
        <v>0.49</v>
      </c>
      <c r="T27" s="105">
        <v>0.49</v>
      </c>
      <c r="U27" s="106">
        <v>0.49</v>
      </c>
      <c r="V27" s="104"/>
      <c r="W27" s="102"/>
      <c r="X27" s="103"/>
      <c r="Y27" s="107"/>
      <c r="Z27" s="105"/>
      <c r="AA27" s="108"/>
      <c r="AB27" s="122">
        <f>SUM(P27:AA27)/612*51</f>
        <v>0.24333333333333332</v>
      </c>
      <c r="AC27" s="96">
        <f>(AB27/51)*100</f>
        <v>0.47712418300653592</v>
      </c>
      <c r="AF27" s="94"/>
      <c r="AG27" s="93"/>
    </row>
    <row r="28" spans="2:33" ht="75" x14ac:dyDescent="0.25">
      <c r="B28" s="55" t="s">
        <v>18</v>
      </c>
      <c r="C28" s="56" t="s">
        <v>23</v>
      </c>
      <c r="D28" s="57" t="s">
        <v>24</v>
      </c>
      <c r="E28" s="57" t="s">
        <v>145</v>
      </c>
      <c r="F28" s="57" t="s">
        <v>104</v>
      </c>
      <c r="G28" s="57" t="s">
        <v>59</v>
      </c>
      <c r="H28" s="57" t="s">
        <v>116</v>
      </c>
      <c r="I28" s="57" t="s">
        <v>117</v>
      </c>
      <c r="J28" s="74" t="s">
        <v>118</v>
      </c>
      <c r="K28" s="64" t="s">
        <v>63</v>
      </c>
      <c r="L28" s="56" t="s">
        <v>27</v>
      </c>
      <c r="M28" s="65" t="s">
        <v>28</v>
      </c>
      <c r="N28" s="66">
        <v>1</v>
      </c>
      <c r="O28" s="34">
        <v>1</v>
      </c>
      <c r="P28" s="69">
        <f>SUM(P29:P30)/2</f>
        <v>1</v>
      </c>
      <c r="Q28" s="67">
        <f t="shared" ref="Q28:Z28" si="5">SUM(Q29:Q30)/2</f>
        <v>1</v>
      </c>
      <c r="R28" s="85">
        <f t="shared" si="5"/>
        <v>1</v>
      </c>
      <c r="S28" s="69">
        <f t="shared" si="5"/>
        <v>1</v>
      </c>
      <c r="T28" s="67">
        <f t="shared" si="5"/>
        <v>1</v>
      </c>
      <c r="U28" s="85">
        <f t="shared" si="5"/>
        <v>1</v>
      </c>
      <c r="V28" s="69">
        <f>SUM(V29:V30)/2</f>
        <v>0</v>
      </c>
      <c r="W28" s="67">
        <f t="shared" si="5"/>
        <v>0</v>
      </c>
      <c r="X28" s="85">
        <f>SUM(X29:X30)/2</f>
        <v>0</v>
      </c>
      <c r="Y28" s="67">
        <f>SUM(Y29:Y30)/2</f>
        <v>0</v>
      </c>
      <c r="Z28" s="67">
        <f t="shared" si="5"/>
        <v>0</v>
      </c>
      <c r="AA28" s="68">
        <f>SUM(AA29:AA30)/2</f>
        <v>0</v>
      </c>
      <c r="AB28" s="98">
        <f t="shared" ref="AB28:AB34" si="6">SUM(P28:AA28)/12</f>
        <v>0.5</v>
      </c>
      <c r="AC28" s="95">
        <f t="shared" ref="AC28" si="7">SUMIF(P28:AA28, "&lt;&gt;""", P28:AA28)/ COUNTIF(P28:AA28, "&lt;&gt;0")</f>
        <v>1</v>
      </c>
    </row>
    <row r="29" spans="2:33" ht="120" x14ac:dyDescent="0.25">
      <c r="B29" s="13" t="s">
        <v>15</v>
      </c>
      <c r="C29" s="6" t="s">
        <v>76</v>
      </c>
      <c r="D29" s="7" t="s">
        <v>80</v>
      </c>
      <c r="E29" s="7" t="s">
        <v>149</v>
      </c>
      <c r="F29" s="7" t="s">
        <v>103</v>
      </c>
      <c r="G29" s="7" t="s">
        <v>59</v>
      </c>
      <c r="H29" s="7" t="s">
        <v>116</v>
      </c>
      <c r="I29" s="7" t="s">
        <v>117</v>
      </c>
      <c r="J29" s="75" t="s">
        <v>118</v>
      </c>
      <c r="K29" s="7" t="s">
        <v>63</v>
      </c>
      <c r="L29" s="6" t="s">
        <v>82</v>
      </c>
      <c r="M29" s="40" t="s">
        <v>78</v>
      </c>
      <c r="N29" s="44">
        <v>1</v>
      </c>
      <c r="O29" s="91">
        <v>1</v>
      </c>
      <c r="P29" s="12">
        <v>1</v>
      </c>
      <c r="Q29" s="4">
        <v>1</v>
      </c>
      <c r="R29" s="18">
        <v>1</v>
      </c>
      <c r="S29" s="12">
        <v>1</v>
      </c>
      <c r="T29" s="4">
        <v>1</v>
      </c>
      <c r="U29" s="18">
        <v>1</v>
      </c>
      <c r="V29" s="12"/>
      <c r="W29" s="4"/>
      <c r="X29" s="18"/>
      <c r="Y29" s="42"/>
      <c r="Z29" s="4"/>
      <c r="AA29" s="28"/>
      <c r="AB29" s="121">
        <f t="shared" si="6"/>
        <v>0.5</v>
      </c>
      <c r="AC29" s="97">
        <f>SUMIF(P29:AA29, "&lt;&gt;""", P29:AA29)/ COUNTIF(P29:AA29, "&gt;-1")</f>
        <v>1</v>
      </c>
    </row>
    <row r="30" spans="2:33" ht="146.25" customHeight="1" thickBot="1" x14ac:dyDescent="0.3">
      <c r="B30" s="15" t="s">
        <v>16</v>
      </c>
      <c r="C30" s="16" t="s">
        <v>77</v>
      </c>
      <c r="D30" s="17" t="s">
        <v>81</v>
      </c>
      <c r="E30" s="17" t="s">
        <v>150</v>
      </c>
      <c r="F30" s="17" t="s">
        <v>103</v>
      </c>
      <c r="G30" s="17" t="s">
        <v>59</v>
      </c>
      <c r="H30" s="17" t="s">
        <v>116</v>
      </c>
      <c r="I30" s="17" t="s">
        <v>117</v>
      </c>
      <c r="J30" s="73" t="s">
        <v>118</v>
      </c>
      <c r="K30" s="17" t="s">
        <v>63</v>
      </c>
      <c r="L30" s="16" t="s">
        <v>83</v>
      </c>
      <c r="M30" s="41" t="s">
        <v>79</v>
      </c>
      <c r="N30" s="45">
        <v>1</v>
      </c>
      <c r="O30" s="92">
        <v>1</v>
      </c>
      <c r="P30" s="24">
        <v>1</v>
      </c>
      <c r="Q30" s="25">
        <v>1</v>
      </c>
      <c r="R30" s="23">
        <v>1</v>
      </c>
      <c r="S30" s="24">
        <v>1</v>
      </c>
      <c r="T30" s="25">
        <v>1</v>
      </c>
      <c r="U30" s="23">
        <v>1</v>
      </c>
      <c r="V30" s="24"/>
      <c r="W30" s="25"/>
      <c r="X30" s="23"/>
      <c r="Y30" s="43"/>
      <c r="Z30" s="25"/>
      <c r="AA30" s="29"/>
      <c r="AB30" s="122">
        <f t="shared" si="6"/>
        <v>0.5</v>
      </c>
      <c r="AC30" s="96">
        <f>SUMIF(P30:AA30, "&lt;&gt;""", P30:AA30)/ COUNTIF(P30:AA30, "&gt;-1")</f>
        <v>1</v>
      </c>
    </row>
    <row r="31" spans="2:33" ht="111" customHeight="1" x14ac:dyDescent="0.25">
      <c r="B31" s="55" t="s">
        <v>19</v>
      </c>
      <c r="C31" s="56" t="s">
        <v>87</v>
      </c>
      <c r="D31" s="57" t="s">
        <v>89</v>
      </c>
      <c r="E31" s="57" t="s">
        <v>90</v>
      </c>
      <c r="F31" s="57" t="s">
        <v>106</v>
      </c>
      <c r="G31" s="57" t="s">
        <v>59</v>
      </c>
      <c r="H31" s="57" t="s">
        <v>116</v>
      </c>
      <c r="I31" s="57" t="s">
        <v>117</v>
      </c>
      <c r="J31" s="74" t="s">
        <v>118</v>
      </c>
      <c r="K31" s="64" t="s">
        <v>63</v>
      </c>
      <c r="L31" s="56" t="s">
        <v>91</v>
      </c>
      <c r="M31" s="60" t="s">
        <v>92</v>
      </c>
      <c r="N31" s="33">
        <v>1</v>
      </c>
      <c r="O31" s="34">
        <v>1</v>
      </c>
      <c r="P31" s="69">
        <f>SUM(P32:P34)/3</f>
        <v>1</v>
      </c>
      <c r="Q31" s="70">
        <f>SUM(Q32:Q34)/3</f>
        <v>1</v>
      </c>
      <c r="R31" s="86">
        <f t="shared" ref="R31:Z31" si="8">SUM(R32:R34)/3</f>
        <v>1</v>
      </c>
      <c r="S31" s="69">
        <f t="shared" si="8"/>
        <v>1</v>
      </c>
      <c r="T31" s="70">
        <f>SUM(T32:T34)/3</f>
        <v>1</v>
      </c>
      <c r="U31" s="86">
        <f t="shared" si="8"/>
        <v>1</v>
      </c>
      <c r="V31" s="69">
        <f t="shared" si="8"/>
        <v>0</v>
      </c>
      <c r="W31" s="70">
        <f t="shared" si="8"/>
        <v>0</v>
      </c>
      <c r="X31" s="86">
        <f>SUM(X32:X34)/3</f>
        <v>0</v>
      </c>
      <c r="Y31" s="67">
        <f t="shared" si="8"/>
        <v>0</v>
      </c>
      <c r="Z31" s="70">
        <f t="shared" si="8"/>
        <v>0</v>
      </c>
      <c r="AA31" s="71">
        <f>SUM(AA32:AA34)/3</f>
        <v>0</v>
      </c>
      <c r="AB31" s="98">
        <f t="shared" si="6"/>
        <v>0.5</v>
      </c>
      <c r="AC31" s="95">
        <f>SUMIF(P31:AA31, "&lt;&gt;""", P31:AA31)/ COUNTIF(P31:AA31, "&lt;&gt;0")</f>
        <v>1</v>
      </c>
    </row>
    <row r="32" spans="2:33" ht="75" x14ac:dyDescent="0.25">
      <c r="B32" s="13" t="s">
        <v>15</v>
      </c>
      <c r="C32" s="6" t="s">
        <v>94</v>
      </c>
      <c r="D32" s="7" t="s">
        <v>93</v>
      </c>
      <c r="E32" s="7" t="s">
        <v>151</v>
      </c>
      <c r="F32" s="7" t="s">
        <v>107</v>
      </c>
      <c r="G32" s="7" t="s">
        <v>59</v>
      </c>
      <c r="H32" s="7" t="s">
        <v>116</v>
      </c>
      <c r="I32" s="7" t="s">
        <v>117</v>
      </c>
      <c r="J32" s="75" t="s">
        <v>118</v>
      </c>
      <c r="K32" s="7" t="s">
        <v>63</v>
      </c>
      <c r="L32" s="6" t="s">
        <v>97</v>
      </c>
      <c r="M32" s="14" t="s">
        <v>29</v>
      </c>
      <c r="N32" s="30">
        <v>1</v>
      </c>
      <c r="O32" s="18">
        <v>0.9</v>
      </c>
      <c r="P32" s="12">
        <v>1</v>
      </c>
      <c r="Q32" s="4">
        <v>1</v>
      </c>
      <c r="R32" s="18">
        <v>1</v>
      </c>
      <c r="S32" s="12">
        <v>1</v>
      </c>
      <c r="T32" s="4">
        <v>1</v>
      </c>
      <c r="U32" s="18">
        <v>1</v>
      </c>
      <c r="V32" s="12"/>
      <c r="W32" s="4"/>
      <c r="X32" s="18"/>
      <c r="Y32" s="42"/>
      <c r="Z32" s="4"/>
      <c r="AA32" s="4"/>
      <c r="AB32" s="121">
        <f t="shared" si="6"/>
        <v>0.5</v>
      </c>
      <c r="AC32" s="97">
        <f>SUMIF(P32:AA32, "&lt;&gt;""", P32:AA32)/ COUNTIF(P32:AA32, "&gt;-1")</f>
        <v>1</v>
      </c>
    </row>
    <row r="33" spans="2:29" ht="75" x14ac:dyDescent="0.25">
      <c r="B33" s="13" t="s">
        <v>16</v>
      </c>
      <c r="C33" s="6" t="s">
        <v>95</v>
      </c>
      <c r="D33" s="7" t="s">
        <v>96</v>
      </c>
      <c r="E33" s="7" t="s">
        <v>152</v>
      </c>
      <c r="F33" s="7" t="s">
        <v>108</v>
      </c>
      <c r="G33" s="7" t="s">
        <v>59</v>
      </c>
      <c r="H33" s="7" t="s">
        <v>116</v>
      </c>
      <c r="I33" s="7" t="s">
        <v>117</v>
      </c>
      <c r="J33" s="75" t="s">
        <v>118</v>
      </c>
      <c r="K33" s="7" t="s">
        <v>63</v>
      </c>
      <c r="L33" s="6" t="s">
        <v>98</v>
      </c>
      <c r="M33" s="14" t="s">
        <v>30</v>
      </c>
      <c r="N33" s="30">
        <v>1</v>
      </c>
      <c r="O33" s="18">
        <v>0.9</v>
      </c>
      <c r="P33" s="12">
        <v>1</v>
      </c>
      <c r="Q33" s="4">
        <v>1</v>
      </c>
      <c r="R33" s="18">
        <v>1</v>
      </c>
      <c r="S33" s="12">
        <v>1</v>
      </c>
      <c r="T33" s="4">
        <v>1</v>
      </c>
      <c r="U33" s="18">
        <v>1</v>
      </c>
      <c r="V33" s="12"/>
      <c r="W33" s="4"/>
      <c r="X33" s="18"/>
      <c r="Y33" s="42"/>
      <c r="Z33" s="4"/>
      <c r="AA33" s="28"/>
      <c r="AB33" s="121">
        <f t="shared" si="6"/>
        <v>0.5</v>
      </c>
      <c r="AC33" s="97">
        <f t="shared" ref="AC33" si="9">SUMIF(P33:AA33, "&lt;&gt;""", P33:AA33)/ COUNTIF(P33:AA33, "&gt;-1")</f>
        <v>1</v>
      </c>
    </row>
    <row r="34" spans="2:29" ht="90.75" thickBot="1" x14ac:dyDescent="0.3">
      <c r="B34" s="15" t="s">
        <v>17</v>
      </c>
      <c r="C34" s="16" t="s">
        <v>153</v>
      </c>
      <c r="D34" s="17" t="s">
        <v>154</v>
      </c>
      <c r="E34" s="17" t="s">
        <v>155</v>
      </c>
      <c r="F34" s="17" t="s">
        <v>105</v>
      </c>
      <c r="G34" s="17" t="s">
        <v>59</v>
      </c>
      <c r="H34" s="17" t="s">
        <v>116</v>
      </c>
      <c r="I34" s="17" t="s">
        <v>117</v>
      </c>
      <c r="J34" s="73" t="s">
        <v>118</v>
      </c>
      <c r="K34" s="17" t="s">
        <v>63</v>
      </c>
      <c r="L34" s="16" t="s">
        <v>99</v>
      </c>
      <c r="M34" s="22" t="s">
        <v>31</v>
      </c>
      <c r="N34" s="46">
        <v>1</v>
      </c>
      <c r="O34" s="23">
        <v>0.9</v>
      </c>
      <c r="P34" s="24">
        <v>1</v>
      </c>
      <c r="Q34" s="25">
        <v>1</v>
      </c>
      <c r="R34" s="23">
        <v>1</v>
      </c>
      <c r="S34" s="24">
        <v>1</v>
      </c>
      <c r="T34" s="25">
        <v>1</v>
      </c>
      <c r="U34" s="23">
        <v>1</v>
      </c>
      <c r="V34" s="24"/>
      <c r="W34" s="25"/>
      <c r="X34" s="23"/>
      <c r="Y34" s="43"/>
      <c r="Z34" s="25"/>
      <c r="AA34" s="29"/>
      <c r="AB34" s="122">
        <f t="shared" si="6"/>
        <v>0.5</v>
      </c>
      <c r="AC34" s="96">
        <f>SUMIF(P34:AA34, "&lt;&gt;""", P34:AA34)/ COUNTIF(P34:AA34, "&gt;-1")</f>
        <v>1</v>
      </c>
    </row>
    <row r="39" spans="2:29" x14ac:dyDescent="0.25">
      <c r="B39" s="1" t="s">
        <v>4</v>
      </c>
      <c r="C39" t="s">
        <v>8</v>
      </c>
    </row>
    <row r="40" spans="2:29" x14ac:dyDescent="0.25">
      <c r="B40" s="2" t="s">
        <v>5</v>
      </c>
      <c r="C40" t="s">
        <v>9</v>
      </c>
    </row>
    <row r="41" spans="2:29" x14ac:dyDescent="0.25">
      <c r="B41" s="3" t="s">
        <v>6</v>
      </c>
      <c r="C41" t="s">
        <v>10</v>
      </c>
    </row>
    <row r="42" spans="2:29" x14ac:dyDescent="0.25">
      <c r="B42" s="1" t="s">
        <v>7</v>
      </c>
      <c r="C42" t="s">
        <v>11</v>
      </c>
    </row>
  </sheetData>
  <mergeCells count="37">
    <mergeCell ref="D8:AB8"/>
    <mergeCell ref="B8:C8"/>
    <mergeCell ref="C1:AB2"/>
    <mergeCell ref="B1:B2"/>
    <mergeCell ref="C14:AB14"/>
    <mergeCell ref="B3:AB3"/>
    <mergeCell ref="C4:AB4"/>
    <mergeCell ref="C7:AB7"/>
    <mergeCell ref="B9:AB9"/>
    <mergeCell ref="B10:AB10"/>
    <mergeCell ref="C11:AB11"/>
    <mergeCell ref="C12:AB12"/>
    <mergeCell ref="C13:AB13"/>
    <mergeCell ref="B15:C15"/>
    <mergeCell ref="D15:AB15"/>
    <mergeCell ref="B16:C16"/>
    <mergeCell ref="D16:AB16"/>
    <mergeCell ref="H18:H20"/>
    <mergeCell ref="J18:J20"/>
    <mergeCell ref="V20:X20"/>
    <mergeCell ref="Y20:AA20"/>
    <mergeCell ref="AC18:AC20"/>
    <mergeCell ref="B18:B20"/>
    <mergeCell ref="C18:C20"/>
    <mergeCell ref="D18:D20"/>
    <mergeCell ref="L18:L20"/>
    <mergeCell ref="M18:M20"/>
    <mergeCell ref="O18:O20"/>
    <mergeCell ref="E18:E20"/>
    <mergeCell ref="F18:F20"/>
    <mergeCell ref="K18:K20"/>
    <mergeCell ref="G18:G20"/>
    <mergeCell ref="N18:N20"/>
    <mergeCell ref="AB18:AB20"/>
    <mergeCell ref="P20:R20"/>
    <mergeCell ref="S20:U20"/>
    <mergeCell ref="I18:I20"/>
  </mergeCells>
  <phoneticPr fontId="5" type="noConversion"/>
  <conditionalFormatting sqref="D21:D22">
    <cfRule type="duplicateValues" dxfId="0" priority="1"/>
  </conditionalFormatting>
  <pageMargins left="0.36" right="0.41" top="0.74803149606299213" bottom="0.74803149606299213" header="0.31496062992125984" footer="0.31496062992125984"/>
  <pageSetup scale="22" orientation="landscape" r:id="rId1"/>
  <headerFooter>
    <oddFooter>&amp;C&amp;A&amp;R&amp;P</oddFooter>
  </headerFooter>
  <ignoredErrors>
    <ignoredError sqref="P23 AB25" formulaRange="1"/>
    <ignoredError sqref="AC31 AC2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8F2AA-CF22-4476-ADF9-B2D45FE899D8}">
  <dimension ref="A1:I12"/>
  <sheetViews>
    <sheetView workbookViewId="0">
      <selection activeCell="I2" sqref="I2"/>
    </sheetView>
  </sheetViews>
  <sheetFormatPr baseColWidth="10" defaultRowHeight="15" x14ac:dyDescent="0.25"/>
  <sheetData>
    <row r="1" spans="1:9" ht="15.75" thickBot="1" x14ac:dyDescent="0.3">
      <c r="A1" s="19" t="s">
        <v>25</v>
      </c>
      <c r="G1" s="32">
        <v>0</v>
      </c>
      <c r="I1" cm="1">
        <f t="array" ref="I1:I12">(G1:G12*100)/12</f>
        <v>0</v>
      </c>
    </row>
    <row r="2" spans="1:9" ht="15.75" thickBot="1" x14ac:dyDescent="0.3">
      <c r="A2" s="20"/>
      <c r="G2" s="32">
        <v>0</v>
      </c>
      <c r="I2">
        <v>0</v>
      </c>
    </row>
    <row r="3" spans="1:9" ht="15.75" thickBot="1" x14ac:dyDescent="0.3">
      <c r="A3" s="19" t="s">
        <v>46</v>
      </c>
      <c r="G3" s="32">
        <v>0</v>
      </c>
      <c r="I3">
        <v>0</v>
      </c>
    </row>
    <row r="4" spans="1:9" ht="15.75" thickBot="1" x14ac:dyDescent="0.3">
      <c r="G4" s="32">
        <v>0</v>
      </c>
      <c r="I4">
        <v>0</v>
      </c>
    </row>
    <row r="5" spans="1:9" ht="15.75" thickBot="1" x14ac:dyDescent="0.3">
      <c r="G5" s="32">
        <v>0</v>
      </c>
      <c r="I5">
        <v>0</v>
      </c>
    </row>
    <row r="6" spans="1:9" ht="15.75" thickBot="1" x14ac:dyDescent="0.3">
      <c r="G6" s="32">
        <v>0</v>
      </c>
      <c r="I6">
        <v>0</v>
      </c>
    </row>
    <row r="7" spans="1:9" ht="15.75" thickBot="1" x14ac:dyDescent="0.3">
      <c r="G7" s="32">
        <v>0</v>
      </c>
      <c r="I7">
        <v>0</v>
      </c>
    </row>
    <row r="8" spans="1:9" ht="15.75" thickBot="1" x14ac:dyDescent="0.3">
      <c r="G8" s="32">
        <v>0</v>
      </c>
      <c r="I8">
        <v>0</v>
      </c>
    </row>
    <row r="9" spans="1:9" ht="15.75" thickBot="1" x14ac:dyDescent="0.3">
      <c r="G9" s="32">
        <v>0</v>
      </c>
      <c r="I9">
        <v>0</v>
      </c>
    </row>
    <row r="10" spans="1:9" ht="15.75" thickBot="1" x14ac:dyDescent="0.3">
      <c r="G10" s="32">
        <v>0</v>
      </c>
      <c r="I10">
        <v>0</v>
      </c>
    </row>
    <row r="11" spans="1:9" ht="15.75" thickBot="1" x14ac:dyDescent="0.3">
      <c r="G11" s="32">
        <v>40</v>
      </c>
      <c r="I11">
        <v>333.33333333333331</v>
      </c>
    </row>
    <row r="12" spans="1:9" ht="15.75" thickBot="1" x14ac:dyDescent="0.3">
      <c r="G12" s="32">
        <v>20</v>
      </c>
      <c r="I12">
        <v>166.66666666666666</v>
      </c>
    </row>
  </sheetData>
  <hyperlinks>
    <hyperlink ref="A1" r:id="rId1" xr:uid="{DDB9CFE4-4642-459C-A512-23546F45A247}"/>
    <hyperlink ref="A3" r:id="rId2" xr:uid="{03973F0C-AB20-4B41-B4D8-087ED788EB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D.4.2 IR</vt:lpstr>
      <vt:lpstr>Hoja1</vt:lpstr>
      <vt:lpstr>'D.4.2 IR'!Área_de_impresión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ProgramacionyP</dc:creator>
  <cp:lastModifiedBy>ADRIAN</cp:lastModifiedBy>
  <cp:lastPrinted>2026-07-10T19:03:20Z</cp:lastPrinted>
  <dcterms:created xsi:type="dcterms:W3CDTF">2023-11-30T21:25:49Z</dcterms:created>
  <dcterms:modified xsi:type="dcterms:W3CDTF">2026-07-13T16:16:01Z</dcterms:modified>
</cp:coreProperties>
</file>